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xr:revisionPtr revIDLastSave="0" documentId="8_{DF3F9E13-02DD-4ACA-8DEC-7FC9EE4EFE7E}" xr6:coauthVersionLast="47" xr6:coauthVersionMax="47" xr10:uidLastSave="{00000000-0000-0000-0000-000000000000}"/>
  <bookViews>
    <workbookView xWindow="0" yWindow="0" windowWidth="0" windowHeight="0" activeTab="4" xr2:uid="{00000000-000D-0000-FFFF-FFFF00000000}"/>
  </bookViews>
  <sheets>
    <sheet name="Summary Dashboard" sheetId="1" r:id="rId1"/>
    <sheet name="Year 1" sheetId="2" r:id="rId2"/>
    <sheet name="Year 2" sheetId="3" r:id="rId3"/>
    <sheet name="Year 3" sheetId="4" r:id="rId4"/>
    <sheet name="Instruction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4" l="1"/>
  <c r="B27" i="4"/>
  <c r="B28" i="4" s="1"/>
  <c r="B37" i="4" s="1"/>
  <c r="B38" i="4" s="1"/>
  <c r="B17" i="4"/>
  <c r="B18" i="4" s="1"/>
  <c r="B9" i="4"/>
  <c r="B20" i="4" s="1"/>
  <c r="B35" i="3"/>
  <c r="B27" i="3"/>
  <c r="B28" i="3" s="1"/>
  <c r="B37" i="3" s="1"/>
  <c r="B38" i="3" s="1"/>
  <c r="B17" i="3"/>
  <c r="B18" i="3" s="1"/>
  <c r="B9" i="3"/>
  <c r="B20" i="3" s="1"/>
  <c r="B35" i="2"/>
  <c r="B27" i="2"/>
  <c r="B28" i="2" s="1"/>
  <c r="B37" i="2" s="1"/>
  <c r="B38" i="2" s="1"/>
  <c r="B17" i="2"/>
  <c r="B18" i="2" s="1"/>
  <c r="B9" i="2"/>
  <c r="B20" i="2" s="1"/>
  <c r="D16" i="1"/>
  <c r="C16" i="1"/>
  <c r="B16" i="1"/>
  <c r="D15" i="1"/>
  <c r="C15" i="1"/>
  <c r="B15" i="1"/>
  <c r="B7" i="1"/>
  <c r="B6" i="1"/>
  <c r="B9" i="1" s="1"/>
  <c r="B8" i="1" l="1"/>
  <c r="B10" i="1" s="1"/>
  <c r="B40" i="2"/>
  <c r="B17" i="1" s="1"/>
  <c r="B40" i="3"/>
  <c r="C17" i="1" s="1"/>
  <c r="B40" i="4"/>
  <c r="D17" i="1" s="1"/>
</calcChain>
</file>

<file path=xl/sharedStrings.xml><?xml version="1.0" encoding="utf-8"?>
<sst xmlns="http://schemas.openxmlformats.org/spreadsheetml/2006/main" count="206" uniqueCount="129">
  <si>
    <t>AI ROI Calculator - 3-Year Analysis</t>
  </si>
  <si>
    <t>KEY METRICS</t>
  </si>
  <si>
    <t>Total 3-Year Cost</t>
  </si>
  <si>
    <t>Total 3-Year Benefit</t>
  </si>
  <si>
    <t>Net Return (3 Years)</t>
  </si>
  <si>
    <t>Return on Investment (ROI)</t>
  </si>
  <si>
    <t>Payback Period (Months)</t>
  </si>
  <si>
    <t>YEAR-BY-YEAR BREAKDOWN</t>
  </si>
  <si>
    <t>Resultsense | AI expertise by real people</t>
  </si>
  <si>
    <t>Year 1</t>
  </si>
  <si>
    <t>Year 2</t>
  </si>
  <si>
    <t>Year 3</t>
  </si>
  <si>
    <t>https://www.resultsense.com</t>
  </si>
  <si>
    <t>Total Costs</t>
  </si>
  <si>
    <t>Total Benefits</t>
  </si>
  <si>
    <t>Net Position</t>
  </si>
  <si>
    <t>INSTRUCTIONS</t>
  </si>
  <si>
    <t>1. Navigate to Year 1, Year 2, and Year 3 tabs to enter your data</t>
  </si>
  <si>
    <t>2. Enter costs in the grey-shaded input cells</t>
  </si>
  <si>
    <t>3. Enter time savings and quality metrics</t>
  </si>
  <si>
    <t>4. This dashboard automatically calculates your 3-year ROI</t>
  </si>
  <si>
    <t>5. See the Instructions tab for detailed guidance on each field</t>
  </si>
  <si>
    <t>Year 1 - Detailed Cost &amp; Benefit Analysis</t>
  </si>
  <si>
    <t>ONE-TIME COSTS</t>
  </si>
  <si>
    <t>Cost Item</t>
  </si>
  <si>
    <t>Amount (£)</t>
  </si>
  <si>
    <t>Notes</t>
  </si>
  <si>
    <t>Implementation &amp; Setup</t>
  </si>
  <si>
    <t>Initial Training</t>
  </si>
  <si>
    <t>Integration Development</t>
  </si>
  <si>
    <t>Consulting Fees</t>
  </si>
  <si>
    <t>Total One-Time Costs</t>
  </si>
  <si>
    <t>RECURRING MONTHLY COSTS</t>
  </si>
  <si>
    <t>Monthly Cost (£)</t>
  </si>
  <si>
    <t>Software Subscription</t>
  </si>
  <si>
    <t>Support &amp; Maintenance</t>
  </si>
  <si>
    <t>Cloud/Infrastructure Costs</t>
  </si>
  <si>
    <t>Ongoing Training</t>
  </si>
  <si>
    <t>Total Monthly Recurring</t>
  </si>
  <si>
    <t>Annual Recurring Costs (×12)</t>
  </si>
  <si>
    <t>TOTAL YEAR 1 COSTS</t>
  </si>
  <si>
    <t>TIME SAVINGS &amp; BENEFITS</t>
  </si>
  <si>
    <t>Metric</t>
  </si>
  <si>
    <t>Value</t>
  </si>
  <si>
    <t>Hours Saved per Week</t>
  </si>
  <si>
    <t>Hourly Loaded Rate (£)</t>
  </si>
  <si>
    <t>Monthly Hours Saved (×4.33)</t>
  </si>
  <si>
    <t>Monthly Gross Benefit (£)</t>
  </si>
  <si>
    <t>QUALITY COST ADJUSTMENTS</t>
  </si>
  <si>
    <t>Adjustment Item</t>
  </si>
  <si>
    <t>Quality Review Time (£)</t>
  </si>
  <si>
    <t>Rework/Corrections (£)</t>
  </si>
  <si>
    <t>Other Quality Costs (£)</t>
  </si>
  <si>
    <t>Total Monthly Quality Costs</t>
  </si>
  <si>
    <t>Net Monthly Benefit</t>
  </si>
  <si>
    <t>Total Year 1 Benefits (×12)</t>
  </si>
  <si>
    <t>YEAR 1 NET POSITION</t>
  </si>
  <si>
    <t>Year 2 - Detailed Cost &amp; Benefit Analysis</t>
  </si>
  <si>
    <t>ONE-TIME COSTS (enter in Year 1 only)</t>
  </si>
  <si>
    <t>TOTAL YEAR 2 COSTS</t>
  </si>
  <si>
    <t>Total Year 2 Benefits (×12)</t>
  </si>
  <si>
    <t>YEAR 2 NET POSITION</t>
  </si>
  <si>
    <t>Year 3 - Detailed Cost &amp; Benefit Analysis</t>
  </si>
  <si>
    <t>TOTAL YEAR 3 COSTS</t>
  </si>
  <si>
    <t>Total Year 3 Benefits (×12)</t>
  </si>
  <si>
    <t>YEAR 3 NET POSITION</t>
  </si>
  <si>
    <t>AI ROI Calculator - Instructions</t>
  </si>
  <si>
    <t>How to Use This Calculator</t>
  </si>
  <si>
    <t>OVERVIEW</t>
  </si>
  <si>
    <t>This calculator helps you measure the real return on investment (ROI) for AI tools over a 3-year period.</t>
  </si>
  <si>
    <t>It implements the comprehensive framework from the Resultsense article 'Measuring What Matters: Beyond the 7.75 Hours'.</t>
  </si>
  <si>
    <t>The calculator accounts for implementation costs, recurring expenses, time savings, and quality impacts.</t>
  </si>
  <si>
    <t>GETTING STARTED</t>
  </si>
  <si>
    <t>1. Start with the Year 1 tab - enter all one-time implementation costs</t>
  </si>
  <si>
    <t>2. Enter monthly recurring costs (subscriptions, support, maintenance)</t>
  </si>
  <si>
    <t>3. Input realistic time savings based on measured data, not vendor claims</t>
  </si>
  <si>
    <t>4. Account for quality costs (review time, rework, corrections)</t>
  </si>
  <si>
    <t>5. Repeat for Years 2 and 3, adjusting values as benefits scale</t>
  </si>
  <si>
    <t>6. Review the Summary Dashboard for overall ROI metrics</t>
  </si>
  <si>
    <t>UNDERSTANDING COSTS</t>
  </si>
  <si>
    <t>One-Time Costs: Enter only in Year 1 (implementation, training, integration)</t>
  </si>
  <si>
    <t>- Implementation &amp; Setup: Consulting, configuration, deployment costs</t>
  </si>
  <si>
    <t>- Initial Training: Staff time and training materials</t>
  </si>
  <si>
    <t>- Integration Development: Custom development to connect systems</t>
  </si>
  <si>
    <t>Recurring Monthly Costs: Enter for each year</t>
  </si>
  <si>
    <t>- Software Subscription: Monthly licence or subscription fees</t>
  </si>
  <si>
    <t>- Support &amp; Maintenance: Ongoing technical support costs</t>
  </si>
  <si>
    <t>- Cloud/Infrastructure: Hosting, storage, API usage costs</t>
  </si>
  <si>
    <t>- Ongoing Training: Continued skill development and updates</t>
  </si>
  <si>
    <t>CALCULATING TIME SAVINGS</t>
  </si>
  <si>
    <t>Hours Saved per Week: Use measured data, not estimates</t>
  </si>
  <si>
    <t>- Track actual time for 4 weeks before implementation</t>
  </si>
  <si>
    <t>- Track again for 8-12 weeks after implementation</t>
  </si>
  <si>
    <t>- Use conservative figures (actual savings are often 40-60% of claims)</t>
  </si>
  <si>
    <t>Hourly Loaded Rate: Include full employment costs</t>
  </si>
  <si>
    <t>- Base salary ÷ annual working hours (typically 1,800-2,000)</t>
  </si>
  <si>
    <t>- Add 50-80% for benefits, overhead, supervision</t>
  </si>
  <si>
    <t>- Example: £30k salary becomes £18-20/hour loaded rate</t>
  </si>
  <si>
    <t>Quality costs reduce net benefits - measure these carefully:</t>
  </si>
  <si>
    <t>- Quality Review Time: Hours spent checking AI outputs × hourly rate</t>
  </si>
  <si>
    <t>- Rework/Corrections: Time fixing errors or improving quality</t>
  </si>
  <si>
    <t>- Other Quality Costs: Customer complaints, brand impact, compliance</t>
  </si>
  <si>
    <t>Rule of thumb: If 20% of outputs need significant rework, that's a real cost</t>
  </si>
  <si>
    <t>INTERPRETING RESULTS</t>
  </si>
  <si>
    <t>ROI Percentage: (Total Benefit - Total Cost) / Total Cost × 100</t>
  </si>
  <si>
    <t>- Positive ROI: Benefits exceed costs (good investment)</t>
  </si>
  <si>
    <t>- Negative ROI: Costs exceed benefits (reconsider or optimise)</t>
  </si>
  <si>
    <t>- Target: Most SMEs seek 50-100% ROI over 3 years</t>
  </si>
  <si>
    <t>Payback Period: Months until cumulative benefits exceed costs</t>
  </si>
  <si>
    <t>- Conservative target: 12-18 months</t>
  </si>
  <si>
    <t>- Growth-focused target: 24-36 months</t>
  </si>
  <si>
    <t>- If &gt;36 months, investment may be too risky</t>
  </si>
  <si>
    <t>Year-by-Year Pattern:</t>
  </si>
  <si>
    <t>- Year 1: Often negative due to implementation costs</t>
  </si>
  <si>
    <t>- Year 2: Typically turns positive as team reaches proficiency</t>
  </si>
  <si>
    <t>- Year 3: Should show sustained or growing benefits</t>
  </si>
  <si>
    <t>TIPS FOR ACCURACY</t>
  </si>
  <si>
    <t>1. Use actual measured data, not vendor marketing claims</t>
  </si>
  <si>
    <t>2. Be conservative - overestimate costs, underestimate benefits</t>
  </si>
  <si>
    <t>3. Document assumptions so you can adjust as you learn</t>
  </si>
  <si>
    <t>4. Track reality vs. projections monthly for first 6 months</t>
  </si>
  <si>
    <t>5. Factor in learning curves - Year 1 benefits are typically lower</t>
  </si>
  <si>
    <t>6. Include hidden costs like prompt engineering time</t>
  </si>
  <si>
    <t>7. Account for quality impacts, not just time savings</t>
  </si>
  <si>
    <t>CONTACT</t>
  </si>
  <si>
    <t>Need help customising this framework for your organisation?</t>
  </si>
  <si>
    <t>Resultsense offers complimentary ROI framework consultation.</t>
  </si>
  <si>
    <t>Visit: www.resultsense.com/contact</t>
  </si>
  <si>
    <t>Email: hello@resultsense.com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</si>
</sst>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"/>
    <numFmt numFmtId="165" formatCode="0.0%"/>
    <numFmt numFmtId="166" formatCode="0.0"/>
    <numFmt numFmtId="167" formatCode="\£#,##0.00"/>
  </numFmts>
  <fonts count="16">
    <font>
      <sz val="11"/>
      <color theme="1"/>
      <name val="Calibri"/>
      <family val="2"/>
      <scheme val="minor"/>
    </font>
    <font>
      <b/>
      <sz val="16"/>
      <color rgb="FF111827"/>
      <name val="Calibri"/>
    </font>
    <font>
      <b/>
      <sz val="14"/>
      <color rgb="FFFFFFFF"/>
      <name val="Calibri"/>
    </font>
    <font>
      <b/>
      <sz val="11"/>
      <name val="Calibri"/>
    </font>
    <font>
      <sz val="10"/>
      <color rgb="FF111827"/>
      <name val="Calibri"/>
    </font>
    <font>
      <b/>
      <sz val="12"/>
      <name val="Calibri"/>
    </font>
    <font>
      <b/>
      <sz val="11"/>
      <color rgb="FF111827"/>
      <name val="Calibri"/>
    </font>
    <font>
      <b/>
      <sz val="10"/>
      <name val="Calibri"/>
    </font>
    <font>
      <sz val="9"/>
      <name val="Calibri"/>
    </font>
    <font>
      <b/>
      <sz val="14"/>
      <color rgb="FF111827"/>
      <name val="Calibri"/>
    </font>
    <font>
      <sz val="10"/>
      <name val="Calibri"/>
    </font>
    <font>
      <b/>
      <sz val="12"/>
      <color rgb="FFFFFFFF"/>
      <name val="Calibri"/>
    </font>
    <font>
      <b/>
      <sz val="12"/>
      <color rgb="FF111827"/>
      <name val="Calibri"/>
    </font>
    <font>
      <u/>
      <sz val="11"/>
      <color theme="10"/>
      <name val="Calibri"/>
      <family val="2"/>
      <scheme val="minor"/>
    </font>
    <font>
      <b/>
      <i/>
      <sz val="10"/>
      <color rgb="FF111827"/>
      <name val="Calibri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11827"/>
        <bgColor rgb="FF111827"/>
      </patternFill>
    </fill>
    <fill>
      <patternFill patternType="solid">
        <fgColor rgb="FFFFFFFF"/>
        <bgColor rgb="FFFFFFFF"/>
      </patternFill>
    </fill>
    <fill>
      <patternFill patternType="solid">
        <fgColor rgb="FF22D3EE"/>
        <bgColor rgb="FF22D3EE"/>
      </patternFill>
    </fill>
    <fill>
      <patternFill patternType="solid">
        <fgColor rgb="FFF3F4F6"/>
        <bgColor rgb="FFF3F4F6"/>
      </patternFill>
    </fill>
    <fill>
      <patternFill patternType="solid">
        <fgColor rgb="FFEF4444"/>
        <bgColor rgb="FFEF4444"/>
      </patternFill>
    </fill>
    <fill>
      <patternFill patternType="solid">
        <fgColor rgb="FF10B981"/>
        <bgColor rgb="FF10B981"/>
      </patternFill>
    </fill>
    <fill>
      <patternFill patternType="solid">
        <fgColor rgb="FFF59E0B"/>
        <bgColor rgb="FFF59E0B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64" fontId="4" fillId="3" borderId="0" xfId="0" applyNumberFormat="1" applyFont="1" applyFill="1" applyAlignment="1">
      <alignment horizontal="right" vertical="center"/>
    </xf>
    <xf numFmtId="165" fontId="5" fillId="3" borderId="0" xfId="0" applyNumberFormat="1" applyFont="1" applyFill="1" applyAlignment="1">
      <alignment horizontal="right" vertical="center"/>
    </xf>
    <xf numFmtId="166" fontId="4" fillId="3" borderId="0" xfId="0" applyNumberFormat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7" fillId="0" borderId="0" xfId="0" applyFont="1"/>
    <xf numFmtId="164" fontId="10" fillId="5" borderId="0" xfId="0" applyNumberFormat="1" applyFont="1" applyFill="1" applyAlignment="1">
      <alignment horizontal="right" vertical="center"/>
    </xf>
    <xf numFmtId="0" fontId="11" fillId="6" borderId="0" xfId="0" applyFont="1" applyFill="1"/>
    <xf numFmtId="2" fontId="10" fillId="5" borderId="0" xfId="0" applyNumberFormat="1" applyFont="1" applyFill="1" applyAlignment="1">
      <alignment horizontal="right" vertical="center"/>
    </xf>
    <xf numFmtId="167" fontId="10" fillId="5" borderId="0" xfId="0" applyNumberFormat="1" applyFont="1" applyFill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0" fontId="11" fillId="7" borderId="0" xfId="0" applyFont="1" applyFill="1"/>
    <xf numFmtId="0" fontId="11" fillId="8" borderId="0" xfId="0" applyFont="1" applyFill="1"/>
    <xf numFmtId="164" fontId="10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3" fillId="0" borderId="0" xfId="1"/>
    <xf numFmtId="0" fontId="1" fillId="0" borderId="0" xfId="0" applyFont="1" applyAlignment="1"/>
    <xf numFmtId="0" fontId="0" fillId="0" borderId="0" xfId="0" applyAlignment="1"/>
    <xf numFmtId="0" fontId="14" fillId="0" borderId="0" xfId="0" applyFont="1" applyAlignment="1"/>
    <xf numFmtId="0" fontId="15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2</xdr:row>
      <xdr:rowOff>171450</xdr:rowOff>
    </xdr:from>
    <xdr:to>
      <xdr:col>7</xdr:col>
      <xdr:colOff>314325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5C3D80-45B8-C035-C77B-9C085B1EC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4150" y="552450"/>
          <a:ext cx="15430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esultsen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O12" sqref="O12"/>
    </sheetView>
  </sheetViews>
  <sheetFormatPr defaultRowHeight="15"/>
  <cols>
    <col min="1" max="1" width="35" customWidth="1"/>
    <col min="2" max="4" width="18" customWidth="1"/>
  </cols>
  <sheetData>
    <row r="1" spans="1:9">
      <c r="A1" s="19" t="s">
        <v>0</v>
      </c>
      <c r="B1" s="20"/>
      <c r="C1" s="20"/>
      <c r="D1" s="20"/>
    </row>
    <row r="4" spans="1:9">
      <c r="A4" s="16" t="s">
        <v>1</v>
      </c>
      <c r="B4" s="20"/>
      <c r="C4" s="20"/>
      <c r="D4" s="20"/>
    </row>
    <row r="6" spans="1:9">
      <c r="A6" s="1" t="s">
        <v>2</v>
      </c>
      <c r="B6" s="2">
        <f>SUM('Year 1'!B20,'Year 2'!B20,'Year 3'!B20)</f>
        <v>49600</v>
      </c>
    </row>
    <row r="7" spans="1:9">
      <c r="A7" s="1" t="s">
        <v>3</v>
      </c>
      <c r="B7" s="2">
        <f>SUM('Year 1'!B38,'Year 2'!B38,'Year 3'!B38)</f>
        <v>78330</v>
      </c>
    </row>
    <row r="8" spans="1:9">
      <c r="A8" s="1" t="s">
        <v>4</v>
      </c>
      <c r="B8" s="2">
        <f>B7-B6</f>
        <v>28730</v>
      </c>
    </row>
    <row r="9" spans="1:9">
      <c r="A9" s="1" t="s">
        <v>5</v>
      </c>
      <c r="B9" s="3">
        <f>IF(B6&gt;0,(B7-B6)/B6,0)</f>
        <v>0.57923387096774193</v>
      </c>
    </row>
    <row r="10" spans="1:9">
      <c r="A10" s="1" t="s">
        <v>6</v>
      </c>
      <c r="B10" s="4">
        <f>IF(B8&gt;0,B6/(B7/36),"N/A")</f>
        <v>22.7958636537725</v>
      </c>
    </row>
    <row r="13" spans="1:9">
      <c r="A13" s="16" t="s">
        <v>7</v>
      </c>
      <c r="B13" s="20"/>
      <c r="C13" s="20"/>
      <c r="D13" s="20"/>
      <c r="F13" s="21" t="s">
        <v>8</v>
      </c>
      <c r="G13" s="22"/>
      <c r="H13" s="22"/>
      <c r="I13" s="22"/>
    </row>
    <row r="14" spans="1:9">
      <c r="B14" s="5" t="s">
        <v>9</v>
      </c>
      <c r="C14" s="5" t="s">
        <v>10</v>
      </c>
      <c r="D14" s="5" t="s">
        <v>11</v>
      </c>
      <c r="F14" s="18" t="s">
        <v>12</v>
      </c>
    </row>
    <row r="15" spans="1:9">
      <c r="A15" s="6" t="s">
        <v>13</v>
      </c>
      <c r="B15" s="2">
        <f>'Year 1'!B20</f>
        <v>23200</v>
      </c>
      <c r="C15" s="2">
        <f>'Year 2'!B20</f>
        <v>13200</v>
      </c>
      <c r="D15" s="2">
        <f>'Year 3'!B20</f>
        <v>13200</v>
      </c>
    </row>
    <row r="16" spans="1:9">
      <c r="A16" s="6" t="s">
        <v>14</v>
      </c>
      <c r="B16" s="2">
        <f>'Year 1'!B38</f>
        <v>47760</v>
      </c>
      <c r="C16" s="2">
        <f>'Year 2'!B38</f>
        <v>15285</v>
      </c>
      <c r="D16" s="2">
        <f>'Year 3'!B38</f>
        <v>15285</v>
      </c>
    </row>
    <row r="17" spans="1:4">
      <c r="A17" s="6" t="s">
        <v>15</v>
      </c>
      <c r="B17" s="2">
        <f>'Year 1'!B40</f>
        <v>24560</v>
      </c>
      <c r="C17" s="2">
        <f>'Year 2'!B40</f>
        <v>2085</v>
      </c>
      <c r="D17" s="2">
        <f>'Year 3'!B40</f>
        <v>2085</v>
      </c>
    </row>
    <row r="20" spans="1:4">
      <c r="A20" s="16" t="s">
        <v>16</v>
      </c>
      <c r="B20" s="20"/>
      <c r="C20" s="20"/>
      <c r="D20" s="20"/>
    </row>
    <row r="21" spans="1:4">
      <c r="A21" s="23" t="s">
        <v>17</v>
      </c>
      <c r="B21" s="20"/>
      <c r="C21" s="20"/>
      <c r="D21" s="20"/>
    </row>
    <row r="22" spans="1:4">
      <c r="A22" s="23" t="s">
        <v>18</v>
      </c>
      <c r="B22" s="20"/>
      <c r="C22" s="20"/>
      <c r="D22" s="20"/>
    </row>
    <row r="23" spans="1:4">
      <c r="A23" s="23" t="s">
        <v>19</v>
      </c>
      <c r="B23" s="20"/>
      <c r="C23" s="20"/>
      <c r="D23" s="20"/>
    </row>
    <row r="24" spans="1:4">
      <c r="A24" s="23" t="s">
        <v>20</v>
      </c>
      <c r="B24" s="20"/>
      <c r="C24" s="20"/>
      <c r="D24" s="20"/>
    </row>
    <row r="25" spans="1:4">
      <c r="A25" s="23" t="s">
        <v>21</v>
      </c>
      <c r="B25" s="20"/>
      <c r="C25" s="20"/>
      <c r="D25" s="20"/>
    </row>
  </sheetData>
  <mergeCells count="10">
    <mergeCell ref="A25:D25"/>
    <mergeCell ref="A24:D24"/>
    <mergeCell ref="F13:I13"/>
    <mergeCell ref="A13:D13"/>
    <mergeCell ref="A1:D1"/>
    <mergeCell ref="A23:D23"/>
    <mergeCell ref="A22:D22"/>
    <mergeCell ref="A4:D4"/>
    <mergeCell ref="A20:D20"/>
    <mergeCell ref="A21:D21"/>
  </mergeCells>
  <hyperlinks>
    <hyperlink ref="F14" r:id="rId1" xr:uid="{5C8C32F6-B430-40F7-A800-DB54121B9784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workbookViewId="0">
      <selection activeCell="E38" sqref="E38"/>
    </sheetView>
  </sheetViews>
  <sheetFormatPr defaultRowHeight="15"/>
  <cols>
    <col min="1" max="1" width="35" customWidth="1"/>
    <col min="2" max="2" width="20" customWidth="1"/>
    <col min="3" max="3" width="30" customWidth="1"/>
  </cols>
  <sheetData>
    <row r="1" spans="1:3">
      <c r="A1" s="24" t="s">
        <v>22</v>
      </c>
      <c r="B1" s="20"/>
      <c r="C1" s="20"/>
    </row>
    <row r="3" spans="1:3">
      <c r="A3" s="16" t="s">
        <v>23</v>
      </c>
      <c r="B3" s="20"/>
      <c r="C3" s="20"/>
    </row>
    <row r="4" spans="1:3">
      <c r="A4" s="5" t="s">
        <v>24</v>
      </c>
      <c r="B4" s="5" t="s">
        <v>25</v>
      </c>
      <c r="C4" s="5" t="s">
        <v>26</v>
      </c>
    </row>
    <row r="5" spans="1:3">
      <c r="A5" t="s">
        <v>27</v>
      </c>
      <c r="B5" s="7">
        <v>5000</v>
      </c>
    </row>
    <row r="6" spans="1:3">
      <c r="A6" t="s">
        <v>28</v>
      </c>
      <c r="B6" s="7">
        <v>2000</v>
      </c>
    </row>
    <row r="7" spans="1:3">
      <c r="A7" t="s">
        <v>29</v>
      </c>
      <c r="B7" s="7">
        <v>3000</v>
      </c>
    </row>
    <row r="8" spans="1:3">
      <c r="A8" t="s">
        <v>30</v>
      </c>
      <c r="B8" s="7">
        <v>0</v>
      </c>
    </row>
    <row r="9" spans="1:3">
      <c r="A9" s="1" t="s">
        <v>31</v>
      </c>
      <c r="B9" s="12">
        <f>SUM(B5:B8)</f>
        <v>10000</v>
      </c>
    </row>
    <row r="11" spans="1:3">
      <c r="A11" s="16" t="s">
        <v>32</v>
      </c>
      <c r="B11" s="20"/>
      <c r="C11" s="20"/>
    </row>
    <row r="12" spans="1:3">
      <c r="A12" s="5" t="s">
        <v>24</v>
      </c>
      <c r="B12" s="5" t="s">
        <v>33</v>
      </c>
      <c r="C12" s="5" t="s">
        <v>26</v>
      </c>
    </row>
    <row r="13" spans="1:3">
      <c r="A13" t="s">
        <v>34</v>
      </c>
      <c r="B13" s="7">
        <v>800</v>
      </c>
    </row>
    <row r="14" spans="1:3">
      <c r="A14" t="s">
        <v>35</v>
      </c>
      <c r="B14" s="7">
        <v>150</v>
      </c>
    </row>
    <row r="15" spans="1:3">
      <c r="A15" t="s">
        <v>36</v>
      </c>
      <c r="B15" s="7">
        <v>100</v>
      </c>
    </row>
    <row r="16" spans="1:3">
      <c r="A16" t="s">
        <v>37</v>
      </c>
      <c r="B16" s="7">
        <v>50</v>
      </c>
    </row>
    <row r="17" spans="1:3">
      <c r="A17" s="1" t="s">
        <v>38</v>
      </c>
      <c r="B17" s="12">
        <f>SUM(B13:B16)</f>
        <v>1100</v>
      </c>
    </row>
    <row r="18" spans="1:3">
      <c r="A18" s="1" t="s">
        <v>39</v>
      </c>
      <c r="B18" s="12">
        <f>B17*12</f>
        <v>13200</v>
      </c>
    </row>
    <row r="20" spans="1:3">
      <c r="A20" s="8" t="s">
        <v>40</v>
      </c>
      <c r="B20" s="2">
        <f>B9+B18</f>
        <v>23200</v>
      </c>
    </row>
    <row r="23" spans="1:3">
      <c r="A23" s="16" t="s">
        <v>41</v>
      </c>
      <c r="B23" s="20"/>
      <c r="C23" s="20"/>
    </row>
    <row r="24" spans="1:3">
      <c r="A24" s="5" t="s">
        <v>42</v>
      </c>
      <c r="B24" s="5" t="s">
        <v>43</v>
      </c>
      <c r="C24" s="5" t="s">
        <v>26</v>
      </c>
    </row>
    <row r="25" spans="1:3">
      <c r="A25" t="s">
        <v>44</v>
      </c>
      <c r="B25" s="9">
        <v>40</v>
      </c>
    </row>
    <row r="26" spans="1:3">
      <c r="A26" t="s">
        <v>45</v>
      </c>
      <c r="B26" s="10">
        <v>25</v>
      </c>
    </row>
    <row r="27" spans="1:3">
      <c r="A27" t="s">
        <v>46</v>
      </c>
      <c r="B27" s="11">
        <f>B25*4.33</f>
        <v>173.2</v>
      </c>
    </row>
    <row r="28" spans="1:3">
      <c r="A28" t="s">
        <v>47</v>
      </c>
      <c r="B28" s="12">
        <f>B27*B26</f>
        <v>4330</v>
      </c>
    </row>
    <row r="30" spans="1:3">
      <c r="A30" s="16" t="s">
        <v>48</v>
      </c>
      <c r="B30" s="20"/>
      <c r="C30" s="20"/>
    </row>
    <row r="31" spans="1:3">
      <c r="A31" s="5" t="s">
        <v>49</v>
      </c>
      <c r="B31" s="5" t="s">
        <v>33</v>
      </c>
      <c r="C31" s="5" t="s">
        <v>26</v>
      </c>
    </row>
    <row r="32" spans="1:3">
      <c r="A32" t="s">
        <v>50</v>
      </c>
      <c r="B32" s="7">
        <v>200</v>
      </c>
    </row>
    <row r="33" spans="1:2">
      <c r="A33" t="s">
        <v>51</v>
      </c>
      <c r="B33" s="7">
        <v>150</v>
      </c>
    </row>
    <row r="34" spans="1:2">
      <c r="A34" t="s">
        <v>52</v>
      </c>
      <c r="B34" s="7">
        <v>0</v>
      </c>
    </row>
    <row r="35" spans="1:2">
      <c r="A35" s="1" t="s">
        <v>53</v>
      </c>
      <c r="B35" s="12">
        <f>SUM(B32:B34)</f>
        <v>350</v>
      </c>
    </row>
    <row r="37" spans="1:2">
      <c r="A37" s="1" t="s">
        <v>54</v>
      </c>
      <c r="B37" s="12">
        <f>B28-B35</f>
        <v>3980</v>
      </c>
    </row>
    <row r="38" spans="1:2">
      <c r="A38" s="13" t="s">
        <v>55</v>
      </c>
      <c r="B38" s="2">
        <f>B37*12</f>
        <v>47760</v>
      </c>
    </row>
    <row r="40" spans="1:2">
      <c r="A40" s="14" t="s">
        <v>56</v>
      </c>
      <c r="B40" s="2">
        <f>B38-B20</f>
        <v>24560</v>
      </c>
    </row>
  </sheetData>
  <mergeCells count="5">
    <mergeCell ref="A11:C11"/>
    <mergeCell ref="A1:C1"/>
    <mergeCell ref="A23:C23"/>
    <mergeCell ref="A3:C3"/>
    <mergeCell ref="A30:C30"/>
  </mergeCells>
  <dataValidations count="1">
    <dataValidation type="decimal" operator="greaterThanOrEqual" errorTitle="Invalid Entry" error="Please enter a positive number" sqref="B5 B6 B7 B8 B13 B14 B15 B16 B25 B26 B32 B33 B34" xr:uid="{00000000-0002-0000-0100-000000000000}">
      <formula1>0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workbookViewId="0"/>
  </sheetViews>
  <sheetFormatPr defaultRowHeight="15"/>
  <cols>
    <col min="1" max="1" width="35" customWidth="1"/>
    <col min="2" max="2" width="20" customWidth="1"/>
    <col min="3" max="3" width="30" customWidth="1"/>
  </cols>
  <sheetData>
    <row r="1" spans="1:3">
      <c r="A1" s="24" t="s">
        <v>57</v>
      </c>
      <c r="B1" s="20"/>
      <c r="C1" s="20"/>
    </row>
    <row r="3" spans="1:3">
      <c r="A3" s="16" t="s">
        <v>58</v>
      </c>
      <c r="B3" s="20"/>
      <c r="C3" s="20"/>
    </row>
    <row r="4" spans="1:3">
      <c r="A4" s="5" t="s">
        <v>24</v>
      </c>
      <c r="B4" s="5" t="s">
        <v>25</v>
      </c>
      <c r="C4" s="5" t="s">
        <v>26</v>
      </c>
    </row>
    <row r="5" spans="1:3">
      <c r="A5" t="s">
        <v>27</v>
      </c>
      <c r="B5" s="15">
        <v>0</v>
      </c>
    </row>
    <row r="6" spans="1:3">
      <c r="A6" t="s">
        <v>28</v>
      </c>
      <c r="B6" s="15">
        <v>0</v>
      </c>
    </row>
    <row r="7" spans="1:3">
      <c r="A7" t="s">
        <v>29</v>
      </c>
      <c r="B7" s="15">
        <v>0</v>
      </c>
    </row>
    <row r="8" spans="1:3">
      <c r="A8" t="s">
        <v>30</v>
      </c>
      <c r="B8" s="15">
        <v>0</v>
      </c>
    </row>
    <row r="9" spans="1:3">
      <c r="A9" s="1" t="s">
        <v>31</v>
      </c>
      <c r="B9" s="12">
        <f>SUM(B5:B8)</f>
        <v>0</v>
      </c>
    </row>
    <row r="11" spans="1:3">
      <c r="A11" s="16" t="s">
        <v>32</v>
      </c>
      <c r="B11" s="20"/>
      <c r="C11" s="20"/>
    </row>
    <row r="12" spans="1:3">
      <c r="A12" s="5" t="s">
        <v>24</v>
      </c>
      <c r="B12" s="5" t="s">
        <v>33</v>
      </c>
      <c r="C12" s="5" t="s">
        <v>26</v>
      </c>
    </row>
    <row r="13" spans="1:3">
      <c r="A13" t="s">
        <v>34</v>
      </c>
      <c r="B13" s="7">
        <v>800</v>
      </c>
    </row>
    <row r="14" spans="1:3">
      <c r="A14" t="s">
        <v>35</v>
      </c>
      <c r="B14" s="7">
        <v>150</v>
      </c>
    </row>
    <row r="15" spans="1:3">
      <c r="A15" t="s">
        <v>36</v>
      </c>
      <c r="B15" s="7">
        <v>100</v>
      </c>
    </row>
    <row r="16" spans="1:3">
      <c r="A16" t="s">
        <v>37</v>
      </c>
      <c r="B16" s="7">
        <v>50</v>
      </c>
    </row>
    <row r="17" spans="1:3">
      <c r="A17" s="1" t="s">
        <v>38</v>
      </c>
      <c r="B17" s="12">
        <f>SUM(B13:B16)</f>
        <v>1100</v>
      </c>
    </row>
    <row r="18" spans="1:3">
      <c r="A18" s="1" t="s">
        <v>39</v>
      </c>
      <c r="B18" s="12">
        <f>B17*12</f>
        <v>13200</v>
      </c>
    </row>
    <row r="20" spans="1:3">
      <c r="A20" s="8" t="s">
        <v>59</v>
      </c>
      <c r="B20" s="2">
        <f>B9+B18</f>
        <v>13200</v>
      </c>
    </row>
    <row r="23" spans="1:3">
      <c r="A23" s="16" t="s">
        <v>41</v>
      </c>
      <c r="B23" s="20"/>
      <c r="C23" s="20"/>
    </row>
    <row r="24" spans="1:3">
      <c r="A24" s="5" t="s">
        <v>42</v>
      </c>
      <c r="B24" s="5" t="s">
        <v>43</v>
      </c>
      <c r="C24" s="5" t="s">
        <v>26</v>
      </c>
    </row>
    <row r="25" spans="1:3">
      <c r="A25" t="s">
        <v>44</v>
      </c>
      <c r="B25" s="9">
        <v>15</v>
      </c>
    </row>
    <row r="26" spans="1:3">
      <c r="A26" t="s">
        <v>45</v>
      </c>
      <c r="B26" s="10">
        <v>25</v>
      </c>
    </row>
    <row r="27" spans="1:3">
      <c r="A27" t="s">
        <v>46</v>
      </c>
      <c r="B27" s="11">
        <f>B25*4.33</f>
        <v>64.95</v>
      </c>
    </row>
    <row r="28" spans="1:3">
      <c r="A28" t="s">
        <v>47</v>
      </c>
      <c r="B28" s="12">
        <f>B27*B26</f>
        <v>1623.75</v>
      </c>
    </row>
    <row r="30" spans="1:3">
      <c r="A30" s="16" t="s">
        <v>48</v>
      </c>
      <c r="B30" s="20"/>
      <c r="C30" s="20"/>
    </row>
    <row r="31" spans="1:3">
      <c r="A31" s="5" t="s">
        <v>49</v>
      </c>
      <c r="B31" s="5" t="s">
        <v>33</v>
      </c>
      <c r="C31" s="5" t="s">
        <v>26</v>
      </c>
    </row>
    <row r="32" spans="1:3">
      <c r="A32" t="s">
        <v>50</v>
      </c>
      <c r="B32" s="7">
        <v>200</v>
      </c>
    </row>
    <row r="33" spans="1:2">
      <c r="A33" t="s">
        <v>51</v>
      </c>
      <c r="B33" s="7">
        <v>150</v>
      </c>
    </row>
    <row r="34" spans="1:2">
      <c r="A34" t="s">
        <v>52</v>
      </c>
      <c r="B34" s="7">
        <v>0</v>
      </c>
    </row>
    <row r="35" spans="1:2">
      <c r="A35" s="1" t="s">
        <v>53</v>
      </c>
      <c r="B35" s="12">
        <f>SUM(B32:B34)</f>
        <v>350</v>
      </c>
    </row>
    <row r="37" spans="1:2">
      <c r="A37" s="1" t="s">
        <v>54</v>
      </c>
      <c r="B37" s="12">
        <f>B28-B35</f>
        <v>1273.75</v>
      </c>
    </row>
    <row r="38" spans="1:2">
      <c r="A38" s="13" t="s">
        <v>60</v>
      </c>
      <c r="B38" s="2">
        <f>B37*12</f>
        <v>15285</v>
      </c>
    </row>
    <row r="40" spans="1:2">
      <c r="A40" s="14" t="s">
        <v>61</v>
      </c>
      <c r="B40" s="2">
        <f>B38-B20</f>
        <v>2085</v>
      </c>
    </row>
  </sheetData>
  <mergeCells count="5">
    <mergeCell ref="A11:C11"/>
    <mergeCell ref="A1:C1"/>
    <mergeCell ref="A23:C23"/>
    <mergeCell ref="A3:C3"/>
    <mergeCell ref="A30:C30"/>
  </mergeCells>
  <dataValidations count="1">
    <dataValidation type="decimal" operator="greaterThanOrEqual" errorTitle="Invalid Entry" error="Please enter a positive number" sqref="B13 B14 B15 B16 B25 B26 B32 B33 B34" xr:uid="{00000000-0002-0000-0200-000000000000}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"/>
  <sheetViews>
    <sheetView workbookViewId="0"/>
  </sheetViews>
  <sheetFormatPr defaultRowHeight="15"/>
  <cols>
    <col min="1" max="1" width="35" customWidth="1"/>
    <col min="2" max="2" width="20" customWidth="1"/>
    <col min="3" max="3" width="30" customWidth="1"/>
  </cols>
  <sheetData>
    <row r="1" spans="1:3">
      <c r="A1" s="24" t="s">
        <v>62</v>
      </c>
      <c r="B1" s="20"/>
      <c r="C1" s="20"/>
    </row>
    <row r="3" spans="1:3">
      <c r="A3" s="16" t="s">
        <v>58</v>
      </c>
      <c r="B3" s="20"/>
      <c r="C3" s="20"/>
    </row>
    <row r="4" spans="1:3">
      <c r="A4" s="5" t="s">
        <v>24</v>
      </c>
      <c r="B4" s="5" t="s">
        <v>25</v>
      </c>
      <c r="C4" s="5" t="s">
        <v>26</v>
      </c>
    </row>
    <row r="5" spans="1:3">
      <c r="A5" t="s">
        <v>27</v>
      </c>
      <c r="B5" s="15">
        <v>0</v>
      </c>
    </row>
    <row r="6" spans="1:3">
      <c r="A6" t="s">
        <v>28</v>
      </c>
      <c r="B6" s="15">
        <v>0</v>
      </c>
    </row>
    <row r="7" spans="1:3">
      <c r="A7" t="s">
        <v>29</v>
      </c>
      <c r="B7" s="15">
        <v>0</v>
      </c>
    </row>
    <row r="8" spans="1:3">
      <c r="A8" t="s">
        <v>30</v>
      </c>
      <c r="B8" s="15">
        <v>0</v>
      </c>
    </row>
    <row r="9" spans="1:3">
      <c r="A9" s="1" t="s">
        <v>31</v>
      </c>
      <c r="B9" s="12">
        <f>SUM(B5:B8)</f>
        <v>0</v>
      </c>
    </row>
    <row r="11" spans="1:3">
      <c r="A11" s="16" t="s">
        <v>32</v>
      </c>
      <c r="B11" s="20"/>
      <c r="C11" s="20"/>
    </row>
    <row r="12" spans="1:3">
      <c r="A12" s="5" t="s">
        <v>24</v>
      </c>
      <c r="B12" s="5" t="s">
        <v>33</v>
      </c>
      <c r="C12" s="5" t="s">
        <v>26</v>
      </c>
    </row>
    <row r="13" spans="1:3">
      <c r="A13" t="s">
        <v>34</v>
      </c>
      <c r="B13" s="7">
        <v>800</v>
      </c>
    </row>
    <row r="14" spans="1:3">
      <c r="A14" t="s">
        <v>35</v>
      </c>
      <c r="B14" s="7">
        <v>150</v>
      </c>
    </row>
    <row r="15" spans="1:3">
      <c r="A15" t="s">
        <v>36</v>
      </c>
      <c r="B15" s="7">
        <v>100</v>
      </c>
    </row>
    <row r="16" spans="1:3">
      <c r="A16" t="s">
        <v>37</v>
      </c>
      <c r="B16" s="7">
        <v>50</v>
      </c>
    </row>
    <row r="17" spans="1:3">
      <c r="A17" s="1" t="s">
        <v>38</v>
      </c>
      <c r="B17" s="12">
        <f>SUM(B13:B16)</f>
        <v>1100</v>
      </c>
    </row>
    <row r="18" spans="1:3">
      <c r="A18" s="1" t="s">
        <v>39</v>
      </c>
      <c r="B18" s="12">
        <f>B17*12</f>
        <v>13200</v>
      </c>
    </row>
    <row r="20" spans="1:3">
      <c r="A20" s="8" t="s">
        <v>63</v>
      </c>
      <c r="B20" s="2">
        <f>B9+B18</f>
        <v>13200</v>
      </c>
    </row>
    <row r="23" spans="1:3">
      <c r="A23" s="16" t="s">
        <v>41</v>
      </c>
      <c r="B23" s="20"/>
      <c r="C23" s="20"/>
    </row>
    <row r="24" spans="1:3">
      <c r="A24" s="5" t="s">
        <v>42</v>
      </c>
      <c r="B24" s="5" t="s">
        <v>43</v>
      </c>
      <c r="C24" s="5" t="s">
        <v>26</v>
      </c>
    </row>
    <row r="25" spans="1:3">
      <c r="A25" t="s">
        <v>44</v>
      </c>
      <c r="B25" s="9">
        <v>15</v>
      </c>
    </row>
    <row r="26" spans="1:3">
      <c r="A26" t="s">
        <v>45</v>
      </c>
      <c r="B26" s="10">
        <v>25</v>
      </c>
    </row>
    <row r="27" spans="1:3">
      <c r="A27" t="s">
        <v>46</v>
      </c>
      <c r="B27" s="11">
        <f>B25*4.33</f>
        <v>64.95</v>
      </c>
    </row>
    <row r="28" spans="1:3">
      <c r="A28" t="s">
        <v>47</v>
      </c>
      <c r="B28" s="12">
        <f>B27*B26</f>
        <v>1623.75</v>
      </c>
    </row>
    <row r="30" spans="1:3">
      <c r="A30" s="16" t="s">
        <v>48</v>
      </c>
      <c r="B30" s="20"/>
      <c r="C30" s="20"/>
    </row>
    <row r="31" spans="1:3">
      <c r="A31" s="5" t="s">
        <v>49</v>
      </c>
      <c r="B31" s="5" t="s">
        <v>33</v>
      </c>
      <c r="C31" s="5" t="s">
        <v>26</v>
      </c>
    </row>
    <row r="32" spans="1:3">
      <c r="A32" t="s">
        <v>50</v>
      </c>
      <c r="B32" s="7">
        <v>200</v>
      </c>
    </row>
    <row r="33" spans="1:2">
      <c r="A33" t="s">
        <v>51</v>
      </c>
      <c r="B33" s="7">
        <v>150</v>
      </c>
    </row>
    <row r="34" spans="1:2">
      <c r="A34" t="s">
        <v>52</v>
      </c>
      <c r="B34" s="7">
        <v>0</v>
      </c>
    </row>
    <row r="35" spans="1:2">
      <c r="A35" s="1" t="s">
        <v>53</v>
      </c>
      <c r="B35" s="12">
        <f>SUM(B32:B34)</f>
        <v>350</v>
      </c>
    </row>
    <row r="37" spans="1:2">
      <c r="A37" s="1" t="s">
        <v>54</v>
      </c>
      <c r="B37" s="12">
        <f>B28-B35</f>
        <v>1273.75</v>
      </c>
    </row>
    <row r="38" spans="1:2">
      <c r="A38" s="13" t="s">
        <v>64</v>
      </c>
      <c r="B38" s="2">
        <f>B37*12</f>
        <v>15285</v>
      </c>
    </row>
    <row r="40" spans="1:2">
      <c r="A40" s="14" t="s">
        <v>65</v>
      </c>
      <c r="B40" s="2">
        <f>B38-B20</f>
        <v>2085</v>
      </c>
    </row>
  </sheetData>
  <mergeCells count="5">
    <mergeCell ref="A11:C11"/>
    <mergeCell ref="A1:C1"/>
    <mergeCell ref="A23:C23"/>
    <mergeCell ref="A3:C3"/>
    <mergeCell ref="A30:C30"/>
  </mergeCells>
  <dataValidations count="1">
    <dataValidation type="decimal" operator="greaterThanOrEqual" errorTitle="Invalid Entry" error="Please enter a positive number" sqref="B13 B14 B15 B16 B25 B26 B32 B33 B34" xr:uid="{00000000-0002-0000-0300-000000000000}">
      <formula1>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7"/>
  <sheetViews>
    <sheetView tabSelected="1" topLeftCell="A57" workbookViewId="0">
      <selection activeCell="A80" sqref="A80"/>
    </sheetView>
  </sheetViews>
  <sheetFormatPr defaultRowHeight="15"/>
  <cols>
    <col min="1" max="1" width="100" customWidth="1"/>
    <col min="2" max="3" width="15" customWidth="1"/>
  </cols>
  <sheetData>
    <row r="1" spans="1:3">
      <c r="A1" s="19" t="s">
        <v>66</v>
      </c>
      <c r="B1" s="20"/>
      <c r="C1" s="20"/>
    </row>
    <row r="2" spans="1:3">
      <c r="A2" s="25" t="s">
        <v>67</v>
      </c>
      <c r="B2" s="20"/>
      <c r="C2" s="20"/>
    </row>
    <row r="4" spans="1:3">
      <c r="A4" s="16" t="s">
        <v>68</v>
      </c>
      <c r="B4" s="20"/>
      <c r="C4" s="20"/>
    </row>
    <row r="5" spans="1:3" ht="15" customHeight="1">
      <c r="A5" s="17" t="s">
        <v>69</v>
      </c>
      <c r="B5" s="20"/>
      <c r="C5" s="20"/>
    </row>
    <row r="6" spans="1:3" ht="15" customHeight="1">
      <c r="A6" s="17" t="s">
        <v>70</v>
      </c>
      <c r="B6" s="20"/>
      <c r="C6" s="20"/>
    </row>
    <row r="7" spans="1:3" ht="15" customHeight="1">
      <c r="A7" s="17" t="s">
        <v>71</v>
      </c>
      <c r="B7" s="20"/>
      <c r="C7" s="20"/>
    </row>
    <row r="9" spans="1:3">
      <c r="A9" s="16" t="s">
        <v>72</v>
      </c>
      <c r="B9" s="20"/>
      <c r="C9" s="20"/>
    </row>
    <row r="10" spans="1:3" ht="15" customHeight="1">
      <c r="A10" s="17" t="s">
        <v>73</v>
      </c>
      <c r="B10" s="20"/>
      <c r="C10" s="20"/>
    </row>
    <row r="11" spans="1:3" ht="15" customHeight="1">
      <c r="A11" s="17" t="s">
        <v>74</v>
      </c>
      <c r="B11" s="20"/>
      <c r="C11" s="20"/>
    </row>
    <row r="12" spans="1:3" ht="15" customHeight="1">
      <c r="A12" s="17" t="s">
        <v>75</v>
      </c>
      <c r="B12" s="20"/>
      <c r="C12" s="20"/>
    </row>
    <row r="13" spans="1:3" ht="15" customHeight="1">
      <c r="A13" s="17" t="s">
        <v>76</v>
      </c>
      <c r="B13" s="20"/>
      <c r="C13" s="20"/>
    </row>
    <row r="14" spans="1:3" ht="15" customHeight="1">
      <c r="A14" s="17" t="s">
        <v>77</v>
      </c>
      <c r="B14" s="20"/>
      <c r="C14" s="20"/>
    </row>
    <row r="15" spans="1:3" ht="15" customHeight="1">
      <c r="A15" s="17" t="s">
        <v>78</v>
      </c>
      <c r="B15" s="20"/>
      <c r="C15" s="20"/>
    </row>
    <row r="17" spans="1:3">
      <c r="A17" s="16" t="s">
        <v>79</v>
      </c>
      <c r="B17" s="20"/>
      <c r="C17" s="20"/>
    </row>
    <row r="18" spans="1:3" ht="15" customHeight="1">
      <c r="A18" s="17" t="s">
        <v>80</v>
      </c>
      <c r="B18" s="20"/>
      <c r="C18" s="20"/>
    </row>
    <row r="19" spans="1:3" ht="24.95" customHeight="1">
      <c r="A19" s="17" t="s">
        <v>81</v>
      </c>
      <c r="B19" s="20"/>
      <c r="C19" s="20"/>
    </row>
    <row r="20" spans="1:3" ht="24.95" customHeight="1">
      <c r="A20" s="17" t="s">
        <v>82</v>
      </c>
      <c r="B20" s="20"/>
      <c r="C20" s="20"/>
    </row>
    <row r="21" spans="1:3" ht="24.95" customHeight="1">
      <c r="A21" s="17" t="s">
        <v>83</v>
      </c>
      <c r="B21" s="20"/>
      <c r="C21" s="20"/>
    </row>
    <row r="23" spans="1:3" ht="15" customHeight="1">
      <c r="A23" s="17" t="s">
        <v>84</v>
      </c>
      <c r="B23" s="20"/>
      <c r="C23" s="20"/>
    </row>
    <row r="24" spans="1:3" ht="24.95" customHeight="1">
      <c r="A24" s="17" t="s">
        <v>85</v>
      </c>
      <c r="B24" s="20"/>
      <c r="C24" s="20"/>
    </row>
    <row r="25" spans="1:3" ht="24.95" customHeight="1">
      <c r="A25" s="17" t="s">
        <v>86</v>
      </c>
      <c r="B25" s="20"/>
      <c r="C25" s="20"/>
    </row>
    <row r="26" spans="1:3" ht="24.95" customHeight="1">
      <c r="A26" s="17" t="s">
        <v>87</v>
      </c>
      <c r="B26" s="20"/>
      <c r="C26" s="20"/>
    </row>
    <row r="27" spans="1:3" ht="24.95" customHeight="1">
      <c r="A27" s="17" t="s">
        <v>88</v>
      </c>
      <c r="B27" s="20"/>
      <c r="C27" s="20"/>
    </row>
    <row r="29" spans="1:3">
      <c r="A29" s="16" t="s">
        <v>89</v>
      </c>
      <c r="B29" s="20"/>
      <c r="C29" s="20"/>
    </row>
    <row r="30" spans="1:3" ht="15" customHeight="1">
      <c r="A30" s="17" t="s">
        <v>90</v>
      </c>
      <c r="B30" s="20"/>
      <c r="C30" s="20"/>
    </row>
    <row r="31" spans="1:3" ht="24.95" customHeight="1">
      <c r="A31" s="17" t="s">
        <v>91</v>
      </c>
      <c r="B31" s="20"/>
      <c r="C31" s="20"/>
    </row>
    <row r="32" spans="1:3" ht="24.95" customHeight="1">
      <c r="A32" s="17" t="s">
        <v>92</v>
      </c>
      <c r="B32" s="20"/>
      <c r="C32" s="20"/>
    </row>
    <row r="33" spans="1:3" ht="24.95" customHeight="1">
      <c r="A33" s="17" t="s">
        <v>93</v>
      </c>
      <c r="B33" s="20"/>
      <c r="C33" s="20"/>
    </row>
    <row r="35" spans="1:3" ht="15" customHeight="1">
      <c r="A35" s="17" t="s">
        <v>94</v>
      </c>
      <c r="B35" s="20"/>
      <c r="C35" s="20"/>
    </row>
    <row r="36" spans="1:3" ht="24.95" customHeight="1">
      <c r="A36" s="17" t="s">
        <v>95</v>
      </c>
      <c r="B36" s="20"/>
      <c r="C36" s="20"/>
    </row>
    <row r="37" spans="1:3" ht="24.95" customHeight="1">
      <c r="A37" s="17" t="s">
        <v>96</v>
      </c>
      <c r="B37" s="20"/>
      <c r="C37" s="20"/>
    </row>
    <row r="38" spans="1:3" ht="24.95" customHeight="1">
      <c r="A38" s="17" t="s">
        <v>97</v>
      </c>
      <c r="B38" s="20"/>
      <c r="C38" s="20"/>
    </row>
    <row r="40" spans="1:3">
      <c r="A40" s="16" t="s">
        <v>48</v>
      </c>
      <c r="B40" s="20"/>
      <c r="C40" s="20"/>
    </row>
    <row r="41" spans="1:3" ht="15" customHeight="1">
      <c r="A41" s="17" t="s">
        <v>98</v>
      </c>
      <c r="B41" s="20"/>
      <c r="C41" s="20"/>
    </row>
    <row r="42" spans="1:3" ht="24.95" customHeight="1">
      <c r="A42" s="17" t="s">
        <v>99</v>
      </c>
      <c r="B42" s="20"/>
      <c r="C42" s="20"/>
    </row>
    <row r="43" spans="1:3" ht="24.95" customHeight="1">
      <c r="A43" s="17" t="s">
        <v>100</v>
      </c>
      <c r="B43" s="20"/>
      <c r="C43" s="20"/>
    </row>
    <row r="44" spans="1:3" ht="24.95" customHeight="1">
      <c r="A44" s="17" t="s">
        <v>101</v>
      </c>
      <c r="B44" s="20"/>
      <c r="C44" s="20"/>
    </row>
    <row r="46" spans="1:3" ht="15" customHeight="1">
      <c r="A46" s="17" t="s">
        <v>102</v>
      </c>
      <c r="B46" s="20"/>
      <c r="C46" s="20"/>
    </row>
    <row r="48" spans="1:3">
      <c r="A48" s="16" t="s">
        <v>103</v>
      </c>
      <c r="B48" s="20"/>
      <c r="C48" s="20"/>
    </row>
    <row r="49" spans="1:3" ht="15" customHeight="1">
      <c r="A49" s="17" t="s">
        <v>104</v>
      </c>
      <c r="B49" s="20"/>
      <c r="C49" s="20"/>
    </row>
    <row r="50" spans="1:3" ht="24.95" customHeight="1">
      <c r="A50" s="17" t="s">
        <v>105</v>
      </c>
      <c r="B50" s="20"/>
      <c r="C50" s="20"/>
    </row>
    <row r="51" spans="1:3" ht="24.95" customHeight="1">
      <c r="A51" s="17" t="s">
        <v>106</v>
      </c>
      <c r="B51" s="20"/>
      <c r="C51" s="20"/>
    </row>
    <row r="52" spans="1:3" ht="24.95" customHeight="1">
      <c r="A52" s="17" t="s">
        <v>107</v>
      </c>
      <c r="B52" s="20"/>
      <c r="C52" s="20"/>
    </row>
    <row r="54" spans="1:3" ht="15" customHeight="1">
      <c r="A54" s="17" t="s">
        <v>108</v>
      </c>
      <c r="B54" s="20"/>
      <c r="C54" s="20"/>
    </row>
    <row r="55" spans="1:3" ht="24.95" customHeight="1">
      <c r="A55" s="17" t="s">
        <v>109</v>
      </c>
      <c r="B55" s="20"/>
      <c r="C55" s="20"/>
    </row>
    <row r="56" spans="1:3" ht="24.95" customHeight="1">
      <c r="A56" s="17" t="s">
        <v>110</v>
      </c>
      <c r="B56" s="20"/>
      <c r="C56" s="20"/>
    </row>
    <row r="57" spans="1:3" ht="24.95" customHeight="1">
      <c r="A57" s="17" t="s">
        <v>111</v>
      </c>
      <c r="B57" s="20"/>
      <c r="C57" s="20"/>
    </row>
    <row r="59" spans="1:3" ht="15" customHeight="1">
      <c r="A59" s="17" t="s">
        <v>112</v>
      </c>
      <c r="B59" s="20"/>
      <c r="C59" s="20"/>
    </row>
    <row r="60" spans="1:3" ht="24.95" customHeight="1">
      <c r="A60" s="17" t="s">
        <v>113</v>
      </c>
      <c r="B60" s="20"/>
      <c r="C60" s="20"/>
    </row>
    <row r="61" spans="1:3" ht="24.95" customHeight="1">
      <c r="A61" s="17" t="s">
        <v>114</v>
      </c>
      <c r="B61" s="20"/>
      <c r="C61" s="20"/>
    </row>
    <row r="62" spans="1:3" ht="24.95" customHeight="1">
      <c r="A62" s="17" t="s">
        <v>115</v>
      </c>
      <c r="B62" s="20"/>
      <c r="C62" s="20"/>
    </row>
    <row r="64" spans="1:3">
      <c r="A64" s="16" t="s">
        <v>116</v>
      </c>
      <c r="B64" s="20"/>
      <c r="C64" s="20"/>
    </row>
    <row r="65" spans="1:3" ht="15" customHeight="1">
      <c r="A65" s="17" t="s">
        <v>117</v>
      </c>
      <c r="B65" s="20"/>
      <c r="C65" s="20"/>
    </row>
    <row r="66" spans="1:3" ht="15" customHeight="1">
      <c r="A66" s="17" t="s">
        <v>118</v>
      </c>
      <c r="B66" s="20"/>
      <c r="C66" s="20"/>
    </row>
    <row r="67" spans="1:3" ht="15" customHeight="1">
      <c r="A67" s="17" t="s">
        <v>119</v>
      </c>
      <c r="B67" s="20"/>
      <c r="C67" s="20"/>
    </row>
    <row r="68" spans="1:3" ht="15" customHeight="1">
      <c r="A68" s="17" t="s">
        <v>120</v>
      </c>
      <c r="B68" s="20"/>
      <c r="C68" s="20"/>
    </row>
    <row r="69" spans="1:3" ht="15" customHeight="1">
      <c r="A69" s="17" t="s">
        <v>121</v>
      </c>
      <c r="B69" s="20"/>
      <c r="C69" s="20"/>
    </row>
    <row r="70" spans="1:3" ht="15" customHeight="1">
      <c r="A70" s="17" t="s">
        <v>122</v>
      </c>
      <c r="B70" s="20"/>
      <c r="C70" s="20"/>
    </row>
    <row r="71" spans="1:3" ht="15" customHeight="1">
      <c r="A71" s="17" t="s">
        <v>123</v>
      </c>
      <c r="B71" s="20"/>
      <c r="C71" s="20"/>
    </row>
    <row r="73" spans="1:3">
      <c r="A73" s="16" t="s">
        <v>124</v>
      </c>
      <c r="B73" s="20"/>
      <c r="C73" s="20"/>
    </row>
    <row r="74" spans="1:3" ht="15" customHeight="1">
      <c r="A74" s="17" t="s">
        <v>125</v>
      </c>
      <c r="B74" s="20"/>
      <c r="C74" s="20"/>
    </row>
    <row r="75" spans="1:3" ht="15" customHeight="1">
      <c r="A75" s="17" t="s">
        <v>126</v>
      </c>
      <c r="B75" s="20"/>
      <c r="C75" s="20"/>
    </row>
    <row r="76" spans="1:3" ht="15" customHeight="1">
      <c r="A76" s="17" t="s">
        <v>127</v>
      </c>
      <c r="B76" s="20"/>
      <c r="C76" s="20"/>
    </row>
    <row r="77" spans="1:3" ht="15" customHeight="1">
      <c r="A77" s="17" t="s">
        <v>128</v>
      </c>
      <c r="B77" s="20"/>
      <c r="C77" s="20"/>
    </row>
  </sheetData>
  <mergeCells count="64">
    <mergeCell ref="A1:C1"/>
    <mergeCell ref="A61:C61"/>
    <mergeCell ref="A6:C6"/>
    <mergeCell ref="A70:C70"/>
    <mergeCell ref="A69:C69"/>
    <mergeCell ref="A7:C7"/>
    <mergeCell ref="A65:C65"/>
    <mergeCell ref="A54:C54"/>
    <mergeCell ref="A77:C77"/>
    <mergeCell ref="A15:C15"/>
    <mergeCell ref="A59:C59"/>
    <mergeCell ref="A48:C48"/>
    <mergeCell ref="A24:C24"/>
    <mergeCell ref="A73:C73"/>
    <mergeCell ref="A51:C51"/>
    <mergeCell ref="A64:C64"/>
    <mergeCell ref="A60:C60"/>
    <mergeCell ref="A36:C36"/>
    <mergeCell ref="A49:C49"/>
    <mergeCell ref="A76:C76"/>
    <mergeCell ref="A33:C33"/>
    <mergeCell ref="A71:C71"/>
    <mergeCell ref="A5:C5"/>
    <mergeCell ref="A23:C23"/>
    <mergeCell ref="A32:C32"/>
    <mergeCell ref="A14:C14"/>
    <mergeCell ref="A17:C17"/>
    <mergeCell ref="A62:C62"/>
    <mergeCell ref="A29:C29"/>
    <mergeCell ref="A35:C35"/>
    <mergeCell ref="A20:C20"/>
    <mergeCell ref="A38:C38"/>
    <mergeCell ref="A43:C43"/>
    <mergeCell ref="A52:C52"/>
    <mergeCell ref="A10:C10"/>
    <mergeCell ref="A12:C12"/>
    <mergeCell ref="A50:C50"/>
    <mergeCell ref="A26:C26"/>
    <mergeCell ref="A57:C57"/>
    <mergeCell ref="A2:C2"/>
    <mergeCell ref="A42:C42"/>
    <mergeCell ref="A4:C4"/>
    <mergeCell ref="A13:C13"/>
    <mergeCell ref="A19:C19"/>
    <mergeCell ref="A44:C44"/>
    <mergeCell ref="A31:C31"/>
    <mergeCell ref="A40:C40"/>
    <mergeCell ref="A9:C9"/>
    <mergeCell ref="A30:C30"/>
    <mergeCell ref="A11:C11"/>
    <mergeCell ref="A75:C75"/>
    <mergeCell ref="A74:C74"/>
    <mergeCell ref="A18:C18"/>
    <mergeCell ref="A27:C27"/>
    <mergeCell ref="A56:C56"/>
    <mergeCell ref="A21:C21"/>
    <mergeCell ref="A55:C55"/>
    <mergeCell ref="A68:C68"/>
    <mergeCell ref="A67:C67"/>
    <mergeCell ref="A25:C25"/>
    <mergeCell ref="A41:C41"/>
    <mergeCell ref="A66:C66"/>
    <mergeCell ref="A37:C37"/>
    <mergeCell ref="A46:C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2025-10-14T13:49:50Z</dcterms:created>
  <dcterms:modified xsi:type="dcterms:W3CDTF">2025-10-14T13:59:42Z</dcterms:modified>
  <cp:category/>
  <cp:contentStatus/>
</cp:coreProperties>
</file>